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9F19768-03A2-4270-8A96-4BE0C07C4E1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<sst xmlns="http://schemas.openxmlformats.org/spreadsheetml/2006/main" count="2962" uniqueCount="1050">
  <si>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</si>
  <si>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</si>
  <si>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</si>
  <si>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</si>
  <si>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</si>
  <si>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</si>
  <si>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</si>
  <si>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</si>
  <si>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</si>
  <si>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</si>
  <si>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</si>
  <si>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</si>
  <si>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</si>
  <si>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</si>
  <si>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</si>
  <si>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</si>
  <si>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</si>
  <si>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</si>
  <si>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</si>
  <si>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</si>
  <si>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</si>
  <si>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</si>
  <si>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</si>
  <si>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</si>
  <si>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</si>
  <si>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</si>
  <si>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</si>
  <si>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</si>
  <si>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</si>
  <si>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</si>
  <si>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</si>
  <si>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</si>
  <si>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</si>
  <si>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</si>
  <si>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</si>
  <si>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</si>
  <si>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</si>
  <si>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</si>
  <si>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</si>
  <si>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</si>
  <si>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</si>
  <si>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</si>
  <si>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</si>
  <si>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</si>
  <si>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</si>
  <si>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</si>
  <si>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</si>
  <si>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</si>
  <si>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</si>
  <si>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</si>
  <si>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</si>
  <si>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</si>
  <si>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</si>
  <si>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</si>
  <si>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</si>
  <si>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</si>
  <si>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</si>
  <si>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</si>
  <si>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</si>
  <si>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</si>
  <si>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</si>
  <si>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</si>
  <si>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</si>
  <si>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</si>
  <si>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</si>
  <si>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</si>
  <si>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</si>
  <si>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</si>
  <si>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</si>
  <si>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</si>
  <si>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</si>
  <si>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</si>
  <si>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</si>
  <si>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</si>
  <si>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</si>
  <si>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</si>
  <si>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</si>
  <si>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</si>
  <si>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</si>
  <si>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</si>
  <si>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</si>
  <si>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</si>
  <si>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</si>
  <si>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</si>
  <si>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</si>
  <si>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</si>
  <si>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</si>
  <si>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</si>
  <si>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</si>
  <si>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</si>
  <si>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</si>
  <si>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</si>
  <si>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</si>
  <si>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</si>
  <si>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</si>
  <si>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</si>
  <si>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</si>
  <si>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</si>
  <si>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</si>
  <si>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</si>
  <si>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</si>
  <si>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</si>
  <si>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</si>
  <si>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</si>
  <si>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</si>
  <si>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</si>
  <si>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</si>
  <si>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</si>
  <si>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</si>
  <si>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</si>
  <si>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</si>
  <si>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</si>
  <si>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</si>
  <si>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</si>
  <si>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</si>
  <si>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</si>
  <si>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</si>
  <si>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</si>
  <si>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</si>
  <si>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</si>
  <si>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</si>
  <si>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</si>
  <si>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</si>
  <si>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</si>
  <si>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</si>
  <si>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</si>
  <si>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</si>
  <si>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</si>
  <si>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</si>
  <si>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</si>
  <si>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</si>
  <si>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</si>
  <si>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</si>
  <si>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</si>
  <si>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</si>
  <si>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</si>
  <si>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</si>
  <si>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</si>
  <si>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</si>
  <si>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</si>
  <si>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</si>
  <si>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</si>
  <si>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</si>
  <si>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</si>
  <si>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</si>
  <si>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</si>
  <si>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</si>
  <si>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</si>
  <si>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</si>
  <si>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</si>
  <si>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</si>
  <si>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</si>
  <si>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</si>
  <si>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</si>
  <si>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</si>
  <si>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</si>
  <si>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</si>
  <si>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</si>
  <si>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</si>
  <si>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</si>
  <si>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</si>
  <si>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</si>
  <si>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</si>
  <si>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</si>
  <si>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</si>
  <si>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</si>
  <si>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</si>
  <si>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</si>
  <si>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</si>
  <si>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</si>
  <si>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</si>
  <si>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</si>
  <si>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</si>
  <si>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</si>
  <si>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</si>
  <si>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</si>
  <si>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</si>
  <si>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</si>
  <si>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</si>
  <si>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</si>
  <si>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</si>
  <si>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</si>
  <si>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</si>
  <si>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</si>
  <si>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</si>
  <si>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</si>
  <si>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</si>
  <si>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</si>
  <si>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</si>
  <si>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</si>
  <si>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</si>
  <si>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</si>
  <si>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</si>
  <si>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</si>
  <si>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</si>
  <si>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</si>
  <si>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</si>
  <si>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</si>
  <si>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</si>
  <si>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</si>
  <si>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</si>
  <si>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</si>
  <si>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</si>
  <si>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</si>
  <si>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</si>
  <si>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</si>
  <si>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</si>
  <si>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</si>
  <si>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</si>
  <si>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</si>
  <si>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</si>
  <si>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</si>
  <si>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</si>
  <si>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</si>
  <si>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</si>
  <si>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</si>
  <si>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</si>
  <si>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</si>
  <si>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</si>
  <si>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</si>
  <si>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</si>
  <si>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</si>
  <si>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</si>
  <si>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</si>
  <si>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</si>
  <si>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</si>
  <si>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</si>
  <si>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</si>
  <si>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</si>
  <si>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</si>
  <si>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</si>
  <si>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</si>
  <si>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</si>
  <si>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</si>
  <si>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</si>
  <si>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</si>
  <si>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</si>
  <si>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</si>
  <si>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</si>
  <si>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</si>
  <si>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</si>
  <si>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</si>
  <si>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</si>
  <si>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</si>
  <si>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</si>
  <si>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</si>
  <si>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</si>
  <si>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</si>
  <si>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</si>
  <si>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</si>
  <si>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</si>
  <si>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</si>
  <si>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</si>
  <si>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</si>
  <si>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</si>
  <si>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</si>
  <si>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</si>
  <si>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</si>
  <si>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</si>
  <si>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</si>
  <si>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</si>
  <si>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</si>
  <si>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</si>
  <si>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</si>
  <si>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</si>
  <si>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</si>
  <si>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</si>
  <si>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</si>
  <si>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</si>
  <si>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</si>
  <si>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</si>
  <si>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</si>
  <si>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</si>
  <si>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</si>
  <si>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</si>
  <si>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</si>
  <si>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</si>
  <si>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</si>
  <si>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</si>
  <si>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</si>
  <si>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</si>
  <si>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</si>
  <si>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</si>
  <si>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</si>
  <si>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</si>
  <si>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</si>
  <si>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</si>
  <si>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</si>
  <si>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</si>
  <si>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</si>
  <si>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</si>
  <si>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</si>
  <si>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</si>
  <si>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</si>
  <si>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</si>
  <si>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</si>
  <si>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</si>
  <si>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</si>
  <si>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</si>
  <si>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</si>
  <si>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</si>
  <si>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</si>
  <si>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</si>
  <si>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</si>
  <si>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</si>
  <si>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</si>
  <si>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</si>
  <si>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</si>
  <si>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</si>
  <si>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</si>
  <si>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</si>
  <si>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</si>
  <si>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</si>
  <si>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</si>
  <si>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</si>
  <si>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</si>
  <si>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</si>
  <si>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</si>
  <si>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</si>
  <si>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</si>
  <si>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</si>
  <si>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</si>
  <si>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</si>
  <si>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</si>
  <si>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</si>
  <si>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</si>
  <si>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</si>
  <si>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</si>
  <si>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</si>
  <si>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</si>
  <si>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</si>
  <si>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</si>
  <si>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</si>
  <si>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</si>
  <si>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</si>
  <si>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</si>
  <si>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</si>
  <si>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</si>
  <si>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</si>
  <si>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</si>
  <si>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</si>
  <si>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</si>
  <si>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</si>
  <si>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</si>
  <si>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</si>
  <si>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</si>
  <si>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</si>
  <si>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</si>
  <si>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</si>
  <si>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</si>
  <si>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</si>
  <si>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</si>
  <si>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</si>
  <si>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</si>
  <si>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</si>
  <si>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</si>
  <si>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</si>
  <si>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</si>
  <si>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</si>
  <si>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</si>
  <si>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</si>
  <si>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</si>
  <si>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</si>
  <si>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</si>
  <si>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</si>
  <si>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</si>
  <si>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</si>
  <si>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</si>
  <si>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</si>
  <si>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</si>
  <si>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</si>
  <si>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</si>
  <si>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</si>
  <si>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</si>
  <si>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</si>
  <si>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</si>
  <si>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</si>
  <si>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</si>
  <si>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</si>
  <si>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</si>
  <si>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</si>
  <si>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</si>
  <si>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</si>
  <si>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</si>
  <si>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</si>
  <si>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</si>
  <si>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</si>
  <si>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</si>
  <si>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</si>
  <si>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</si>
  <si>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</si>
  <si>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</si>
  <si>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</si>
  <si>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</si>
  <si>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</si>
  <si>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</si>
  <si>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</si>
  <si>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</si>
  <si>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</si>
  <si>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</si>
  <si>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</si>
  <si>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</si>
  <si>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</si>
  <si>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</si>
  <si>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</si>
  <si>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</si>
  <si>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</si>
  <si>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</si>
  <si>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</si>
  <si>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</si>
  <si>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</si>
  <si>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</si>
  <si>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</si>
  <si>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</si>
  <si>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</si>
  <si>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</si>
  <si>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</si>
  <si>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</si>
  <si>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</si>
  <si>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</si>
  <si>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</si>
  <si>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</si>
  <si>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</si>
  <si>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</si>
  <si>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</si>
  <si>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</si>
  <si>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</si>
  <si>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</si>
  <si>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</si>
  <si>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</si>
  <si>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</si>
  <si>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</si>
  <si>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</si>
  <si>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</si>
  <si>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</si>
  <si>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</si>
  <si>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</si>
  <si>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</si>
  <si>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</si>
  <si>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</si>
  <si>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</si>
  <si>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</si>
  <si>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</si>
  <si>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</si>
  <si>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</si>
  <si>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</si>
  <si>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</si>
  <si>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</si>
  <si>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</si>
  <si>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</si>
  <si>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</si>
  <si>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</si>
  <si>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</si>
  <si>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</si>
  <si>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</si>
  <si>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</si>
  <si>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</si>
  <si>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</si>
  <si>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</si>
  <si>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</si>
  <si>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</si>
  <si>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</si>
  <si>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</si>
  <si>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</si>
  <si>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</si>
  <si>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</si>
  <si>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</si>
  <si>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</si>
  <si>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</si>
  <si>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</si>
  <si>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</si>
  <si>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</si>
  <si>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</si>
  <si>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</si>
  <si>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</si>
  <si>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</si>
  <si>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</si>
  <si>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</si>
  <si>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</si>
  <si>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</si>
  <si>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</si>
  <si>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</si>
  <si>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</si>
  <si>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</si>
  <si>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</si>
  <si>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</si>
  <si>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</si>
  <si>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</si>
  <si>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</si>
  <si>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</si>
  <si>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</si>
  <si>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</si>
  <si>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</si>
  <si>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</si>
  <si>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</si>
  <si>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</si>
  <si>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</si>
  <si>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</si>
  <si>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</si>
  <si>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</si>
  <si>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</si>
  <si>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</si>
  <si>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</si>
  <si>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</si>
  <si>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</si>
  <si>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</si>
  <si>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</si>
  <si>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</si>
  <si>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</si>
  <si>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</si>
  <si>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</si>
  <si>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</si>
  <si>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</si>
  <si>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</si>
  <si>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</si>
  <si>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</si>
  <si>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</si>
  <si>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</si>
  <si>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</si>
  <si>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</si>
  <si>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</si>
  <si>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</si>
  <si>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</si>
  <si>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</si>
  <si>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</si>
  <si>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</si>
  <si>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</si>
  <si>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</si>
  <si>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</si>
  <si>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</si>
  <si>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</si>
  <si>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</si>
  <si>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</si>
  <si>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</si>
  <si>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</si>
  <si>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</si>
  <si>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</si>
  <si>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</si>
  <si>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</si>
  <si>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</si>
  <si>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</si>
  <si>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</si>
  <si>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</si>
  <si>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</si>
  <si>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</si>
  <si>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</si>
  <si>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</si>
  <si>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</si>
  <si>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</si>
  <si>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</si>
  <si>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</si>
  <si>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</si>
  <si>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</si>
  <si>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</si>
  <si>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</si>
  <si>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</si>
  <si>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</si>
  <si>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</si>
  <si>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</si>
  <si>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</si>
  <si>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</si>
  <si>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</si>
  <si>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</si>
  <si>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</si>
  <si>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</si>
  <si>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</si>
  <si>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</si>
  <si>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</si>
  <si>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</si>
  <si>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</si>
  <si>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</si>
  <si>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</si>
  <si>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</si>
  <si>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</si>
  <si>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</si>
  <si>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</si>
  <si>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</si>
  <si>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</si>
  <si>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</si>
  <si>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</si>
  <si>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</si>
  <si>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</si>
  <si>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</si>
  <si>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</si>
  <si>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</si>
  <si>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</si>
  <si>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</si>
  <si>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</si>
  <si>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</si>
  <si>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</si>
  <si>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</si>
  <si>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</si>
  <si>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</si>
  <si>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</si>
  <si>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</si>
  <si>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</si>
  <si>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</si>
  <si>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</si>
  <si>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</si>
  <si>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</si>
  <si>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</si>
  <si>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</si>
  <si>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</si>
  <si>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</si>
  <si>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</si>
  <si>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</si>
  <si>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</si>
  <si>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</si>
  <si>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</si>
  <si>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</si>
  <si>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</si>
  <si>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</si>
  <si>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</si>
  <si>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</si>
  <si>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</si>
  <si>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</si>
  <si>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</si>
  <si>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</si>
  <si>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</si>
  <si>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</si>
  <si>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</si>
  <si>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</si>
  <si>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</si>
  <si>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</si>
  <si>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</si>
  <si>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</si>
  <si>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</si>
  <si>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</si>
  <si>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</si>
  <si>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</si>
  <si>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</si>
  <si>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</si>
  <si>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</si>
  <si>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</si>
  <si>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</si>
  <si>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</si>
  <si>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</si>
  <si>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</si>
  <si>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</si>
  <si>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</si>
  <si>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</si>
  <si>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</si>
  <si>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</si>
  <si>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</si>
  <si>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</si>
  <si>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</si>
  <si>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</si>
  <si>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</si>
  <si>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</si>
  <si>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</si>
  <si>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</si>
  <si>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</si>
  <si>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</si>
  <si>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</si>
  <si>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</si>
  <si>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</si>
  <si>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</si>
  <si>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</si>
  <si>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</si>
  <si>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</si>
  <si>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</si>
  <si>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</si>
  <si>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</si>
  <si>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</si>
  <si>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</si>
  <si>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</si>
  <si>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</si>
  <si>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</si>
  <si>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</si>
  <si>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</si>
  <si>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</si>
  <si>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</si>
  <si>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</si>
  <si>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</si>
  <si>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</si>
  <si>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</si>
  <si>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</si>
  <si>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</si>
  <si>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</si>
  <si>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</si>
  <si>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</si>
  <si>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</si>
  <si>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</si>
  <si>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</si>
  <si>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</si>
  <si>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</si>
  <si>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</si>
  <si>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</si>
  <si>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</si>
  <si>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</si>
  <si>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</si>
  <si>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</si>
  <si>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</si>
  <si>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</si>
  <si>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</si>
  <si>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</si>
  <si>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</si>
  <si>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</si>
  <si>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</si>
  <si>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</si>
  <si>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</si>
  <si>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</si>
  <si>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</si>
  <si>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</si>
  <si>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</si>
  <si>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</si>
  <si>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</si>
  <si>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</si>
  <si>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</si>
  <si>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</si>
  <si>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</si>
  <si>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</si>
  <si>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</si>
  <si>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</si>
  <si>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</si>
  <si>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</si>
  <si>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</si>
  <si>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</si>
  <si>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</si>
  <si>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</si>
  <si>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</si>
  <si>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</si>
  <si>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</si>
  <si>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</si>
  <si>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</si>
  <si>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</si>
  <si>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</si>
  <si>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</si>
  <si>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</si>
  <si>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</si>
  <si>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</si>
  <si>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</si>
  <si>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</si>
  <si>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</si>
  <si>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</si>
  <si>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</si>
  <si>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</si>
  <si>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</si>
  <si>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</si>
  <si>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</si>
  <si>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</si>
  <si>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</si>
  <si>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</si>
  <si>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</si>
  <si>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</si>
  <si>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</si>
  <si>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</si>
  <si>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</si>
  <si>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</si>
  <si>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</si>
  <si>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</si>
  <si>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</si>
  <si>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</si>
  <si>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</si>
  <si>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</si>
  <si>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</si>
  <si>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</si>
  <si>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</si>
  <si>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</si>
  <si>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</si>
  <si>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</si>
  <si>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</si>
  <si>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</si>
  <si>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</si>
  <si>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</si>
  <si>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</si>
  <si>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</si>
  <si>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</si>
  <si>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</si>
  <si>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</si>
  <si>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</si>
  <si>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</si>
  <si>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</si>
  <si>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</si>
  <si>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</si>
  <si>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</si>
  <si>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</si>
  <si>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</si>
  <si>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</si>
  <si>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</si>
  <si>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</si>
  <si>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</si>
  <si>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</si>
  <si>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</si>
  <si>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</si>
  <si>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</si>
  <si>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</si>
  <si>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</si>
  <si>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</si>
  <si>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</si>
  <si>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</si>
  <si>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</si>
  <si>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</si>
  <si>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</si>
  <si>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</si>
  <si>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</si>
  <si>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</si>
  <si>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</si>
  <si>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</si>
  <si>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</si>
  <si>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</si>
  <si>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</si>
  <si>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</si>
  <si>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</si>
  <si>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</si>
  <si>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</si>
  <si>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</si>
  <si>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</si>
  <si>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</si>
  <si>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</si>
  <si>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</si>
  <si>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</si>
  <si>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</si>
  <si>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</si>
  <si>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</si>
  <si>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</si>
  <si>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</si>
  <si>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</si>
  <si>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</si>
  <si>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</si>
  <si>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</si>
  <si>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</si>
  <si>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</si>
  <si>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</si>
  <si>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</si>
  <si>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</si>
  <si>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</si>
  <si>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</si>
  <si>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</si>
  <si>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</si>
  <si>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</si>
  <si>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</si>
  <si>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</si>
  <si>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</si>
  <si>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</si>
  <si>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</si>
  <si>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</si>
  <si>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</si>
  <si>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</si>
  <si>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</si>
  <si>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</si>
  <si>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</si>
  <si>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</si>
  <si>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</si>
  <si>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</si>
  <si>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</si>
  <si>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</si>
  <si>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</si>
  <si>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</si>
  <si>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</si>
  <si>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</si>
  <si>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</si>
  <si>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</si>
  <si>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</si>
  <si>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</si>
  <si>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</si>
  <si>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</si>
  <si>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</si>
  <si>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</si>
  <si>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</si>
  <si>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</si>
  <si>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</si>
  <si>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</si>
  <si>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</si>
  <si>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</si>
  <si>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</si>
  <si>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</si>
  <si>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</si>
  <si>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</si>
  <si>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</si>
  <si>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</si>
  <si>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</si>
  <si>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</si>
  <si>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</si>
  <si>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</si>
  <si>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</si>
  <si>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</si>
  <si>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</si>
  <si>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</si>
  <si>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</si>
  <si>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</si>
  <si>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</si>
  <si>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</si>
  <si>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</si>
  <si>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</si>
  <si>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</si>
  <si>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</si>
  <si>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</si>
  <si>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</si>
  <si>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</si>
  <si>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</si>
  <si>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</si>
  <si>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</si>
  <si>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</si>
  <si>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</si>
  <si>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</si>
  <si>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</si>
  <si>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</si>
  <si>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</si>
  <si>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</si>
  <si>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</si>
  <si>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</si>
  <si>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</si>
  <si>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</si>
  <si>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</si>
  <si>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</si>
  <si>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</si>
  <si>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</si>
  <si>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</si>
  <si>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</si>
  <si>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</si>
  <si>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</si>
  <si>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</si>
  <si>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</si>
  <si>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</si>
  <si>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</si>
  <si>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</si>
  <si>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</si>
  <si>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</si>
  <si>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</si>
  <si>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</si>
  <si>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</si>
  <si>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</si>
  <si>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</si>
  <si>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</si>
  <si>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</si>
  <si>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</si>
  <si>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</si>
  <si>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</si>
  <si>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</si>
  <si>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</si>
  <si>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</si>
  <si>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</si>
  <si>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</si>
  <si>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</si>
  <si>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</si>
  <si>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</si>
  <si>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</si>
  <si>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</si>
  <si>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</si>
  <si>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</si>
  <si>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</si>
  <si>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</si>
  <si>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</si>
  <si>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</si>
  <si>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</si>
  <si>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</si>
  <si>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</si>
  <si>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</si>
  <si>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</si>
  <si>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</si>
  <si>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</si>
  <si>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</si>
  <si>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</si>
  <si>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</si>
  <si>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</si>
  <si>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</si>
  <si>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</si>
  <si>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</si>
  <si>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</si>
  <si>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</si>
  <si>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</si>
  <si>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</si>
  <si>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</si>
  <si>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</si>
  <si>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</si>
  <si>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</si>
  <si>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</si>
  <si>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</si>
  <si>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</si>
  <si>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</si>
  <si>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</si>
  <si>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</si>
  <si>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</si>
  <si>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</si>
  <si>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</si>
  <si>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</si>
  <si>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</si>
  <si>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</si>
  <si>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</si>
  <si>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</si>
  <si>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</si>
  <si>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</si>
  <si>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</si>
  <si>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</si>
  <si>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</si>
  <si>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</si>
  <si>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</si>
  <si>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</si>
  <si>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</si>
  <si>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</si>
  <si>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</si>
  <si>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</si>
  <si>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</si>
  <si>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</si>
  <si>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</si>
  <si>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</si>
  <si>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</si>
  <si>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</si>
  <si>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</si>
  <si>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</si>
  <si>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</si>
  <si>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</si>
  <si>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</si>
  <si>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</si>
  <si>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</si>
  <si>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</si>
  <si>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</si>
  <si>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</si>
  <si>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</si>
  <si>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</si>
  <si>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</si>
  <si>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</si>
  <si>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</si>
  <si>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</si>
  <si>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</si>
  <si>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</si>
  <si>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</si>
  <si>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</si>
  <si>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</si>
  <si>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</si>
  <si>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</si>
  <si>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</si>
  <si>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</si>
  <si>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</si>
  <si>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</si>
  <si>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</si>
  <si>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</si>
  <si>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</si>
  <si>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</si>
  <si>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</si>
  <si>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</si>
  <si>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</si>
  <si>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</si>
  <si>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</si>
  <si>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</si>
  <si>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</si>
  <si>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医療法人財団岩井医療財団岩井整形外科内科病院</t>
    <phoneticPr fontId="3"/>
  </si>
  <si>
    <t>〒133-0056 江戸川区南小岩８－１７－２</t>
    <phoneticPr fontId="3"/>
  </si>
  <si>
    <t>〇</t>
  </si>
  <si>
    <t>2019年4月</t>
  </si>
  <si>
    <t>医療法人</t>
  </si>
  <si>
    <t>2018年9月に2床の増床申請を東京都へ提出。増床の可否については2019年3月に正式な通達があると東京都から回答。</t>
  </si>
  <si>
    <t>整形外科</t>
  </si>
  <si>
    <t>急性期一般入院料１</t>
  </si>
  <si>
    <t>ＤＰＣ標準病院群</t>
  </si>
  <si>
    <t>有</t>
  </si>
  <si>
    <t>看護必要度Ⅰ</t>
    <phoneticPr fontId="3"/>
  </si>
  <si>
    <t>2階・3階病棟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</si>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</sst>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301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t="s">
        <v>1039</v>
      </c>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row>
    <row r="53" spans="1:12" s="21" customFormat="1" ht="34.5" customHeight="1">
      <c r="A53" s="278" t="s">
        <v>984</v>
      </c>
      <c r="B53" s="17"/>
      <c r="C53" s="19"/>
      <c r="D53" s="19"/>
      <c r="E53" s="19"/>
      <c r="F53" s="19"/>
      <c r="G53" s="19"/>
      <c r="H53" s="20"/>
      <c r="I53" s="308" t="s">
        <v>985</v>
      </c>
      <c r="J53" s="308"/>
      <c r="K53" s="308"/>
      <c r="L53" s="29" t="s">
        <v>1040</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1041</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56</v>
      </c>
      <c r="K99" s="237" t="str">
        <f>IF(OR(COUNTIF(L99:L99,"未確認")&gt;0,COUNTIF(L99:L99,"~*")&gt;0),"※","")</f>
        <v/>
      </c>
      <c r="L99" s="258">
        <v>56</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56</v>
      </c>
      <c r="K101" s="237" t="str">
        <f>IF(OR(COUNTIF(L101:L101,"未確認")&gt;0,COUNTIF(L101:L101,"~*")&gt;0),"※","")</f>
        <v/>
      </c>
      <c r="L101" s="258">
        <v>56</v>
      </c>
    </row>
    <row r="102" spans="1:22" s="83" customFormat="1" ht="34.5" customHeight="1">
      <c r="A102" s="244" t="s">
        <v>610</v>
      </c>
      <c r="B102" s="84"/>
      <c r="C102" s="376"/>
      <c r="D102" s="378"/>
      <c r="E102" s="316" t="s">
        <v>612</v>
      </c>
      <c r="F102" s="317"/>
      <c r="G102" s="317"/>
      <c r="H102" s="318"/>
      <c r="I102" s="419"/>
      <c r="J102" s="256">
        <f t="shared" si="0"/>
        <v>58</v>
      </c>
      <c r="K102" s="237" t="str">
        <f t="shared" ref="K102:K111" si="1">IF(OR(COUNTIF(L101:L101,"未確認")&gt;0,COUNTIF(L101:L101,"~*")&gt;0),"※","")</f>
        <v/>
      </c>
      <c r="L102" s="258">
        <v>58</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1042</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1043</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1044</v>
      </c>
    </row>
    <row r="132" spans="1:22" s="83" customFormat="1" ht="34.5" customHeight="1">
      <c r="A132" s="244" t="s">
        <v>621</v>
      </c>
      <c r="B132" s="84"/>
      <c r="C132" s="294"/>
      <c r="D132" s="296"/>
      <c r="E132" s="319" t="s">
        <v>58</v>
      </c>
      <c r="F132" s="320"/>
      <c r="G132" s="320"/>
      <c r="H132" s="321"/>
      <c r="I132" s="388"/>
      <c r="J132" s="101"/>
      <c r="K132" s="102"/>
      <c r="L132" s="82">
        <v>56</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195</v>
      </c>
      <c r="K145" s="264" t="str">
        <f t="shared" ref="K145:K176" si="3">IF(OR(COUNTIF(L145:L145,"未確認")&gt;0,COUNTIF(L145:L145,"~*")&gt;0),"※","")</f>
        <v/>
      </c>
      <c r="L145" s="117">
        <v>195</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7.08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34</v>
      </c>
      <c r="K269" s="81" t="str">
        <f t="shared" si="8"/>
        <v/>
      </c>
      <c r="L269" s="147">
        <v>34</v>
      </c>
    </row>
    <row r="270" spans="1:22" s="83" customFormat="1" ht="34.5" customHeight="1">
      <c r="A270" s="249" t="s">
        <v>725</v>
      </c>
      <c r="B270" s="120"/>
      <c r="C270" s="370"/>
      <c r="D270" s="370"/>
      <c r="E270" s="370"/>
      <c r="F270" s="370"/>
      <c r="G270" s="370" t="s">
        <v>148</v>
      </c>
      <c r="H270" s="370"/>
      <c r="I270" s="403"/>
      <c r="J270" s="266">
        <f t="shared" si="9"/>
        <v>1.1000000000000001</v>
      </c>
      <c r="K270" s="81" t="str">
        <f t="shared" si="8"/>
        <v/>
      </c>
      <c r="L270" s="148">
        <v>1.1000000000000001</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8</v>
      </c>
      <c r="K273" s="81" t="str">
        <f t="shared" si="8"/>
        <v/>
      </c>
      <c r="L273" s="147">
        <v>8</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7</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4</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10</v>
      </c>
      <c r="M297" s="147">
        <v>9</v>
      </c>
      <c r="N297" s="147">
        <v>3</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2.52</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1</v>
      </c>
      <c r="M299" s="147">
        <v>3</v>
      </c>
      <c r="N299" s="147">
        <v>1</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0.71</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6</v>
      </c>
      <c r="M301" s="147">
        <v>2</v>
      </c>
      <c r="N301" s="147">
        <v>3</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3</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1046</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1</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1</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1</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1802</v>
      </c>
      <c r="K392" s="81" t="str">
        <f t="shared" ref="K392:K397" si="11">IF(OR(COUNTIF(L392:L392,"未確認")&gt;0,COUNTIF(L392:L392,"~*")&gt;0),"※","")</f>
        <v/>
      </c>
      <c r="L392" s="147">
        <v>1802</v>
      </c>
    </row>
    <row r="393" spans="1:22" s="83" customFormat="1" ht="34.5" customHeight="1">
      <c r="A393" s="249" t="s">
        <v>773</v>
      </c>
      <c r="B393" s="84"/>
      <c r="C393" s="369"/>
      <c r="D393" s="379"/>
      <c r="E393" s="319" t="s">
        <v>224</v>
      </c>
      <c r="F393" s="320"/>
      <c r="G393" s="320"/>
      <c r="H393" s="321"/>
      <c r="I393" s="342"/>
      <c r="J393" s="140">
        <f t="shared" si="10"/>
        <v>1617</v>
      </c>
      <c r="K393" s="81" t="str">
        <f t="shared" si="11"/>
        <v/>
      </c>
      <c r="L393" s="147">
        <v>1617</v>
      </c>
    </row>
    <row r="394" spans="1:22" s="83" customFormat="1" ht="34.5" customHeight="1">
      <c r="A394" s="250" t="s">
        <v>774</v>
      </c>
      <c r="B394" s="84"/>
      <c r="C394" s="369"/>
      <c r="D394" s="380"/>
      <c r="E394" s="319" t="s">
        <v>225</v>
      </c>
      <c r="F394" s="320"/>
      <c r="G394" s="320"/>
      <c r="H394" s="321"/>
      <c r="I394" s="342"/>
      <c r="J394" s="140">
        <f t="shared" si="10"/>
        <v>177</v>
      </c>
      <c r="K394" s="81" t="str">
        <f t="shared" si="11"/>
        <v/>
      </c>
      <c r="L394" s="147">
        <v>177</v>
      </c>
    </row>
    <row r="395" spans="1:22" s="83" customFormat="1" ht="34.5" customHeight="1">
      <c r="A395" s="250" t="s">
        <v>775</v>
      </c>
      <c r="B395" s="84"/>
      <c r="C395" s="369"/>
      <c r="D395" s="381"/>
      <c r="E395" s="319" t="s">
        <v>226</v>
      </c>
      <c r="F395" s="320"/>
      <c r="G395" s="320"/>
      <c r="H395" s="321"/>
      <c r="I395" s="342"/>
      <c r="J395" s="140">
        <f t="shared" si="10"/>
        <v>8</v>
      </c>
      <c r="K395" s="81" t="str">
        <f t="shared" si="11"/>
        <v/>
      </c>
      <c r="L395" s="147">
        <v>8</v>
      </c>
    </row>
    <row r="396" spans="1:22" s="83" customFormat="1" ht="34.5" customHeight="1">
      <c r="A396" s="250" t="s">
        <v>776</v>
      </c>
      <c r="B396" s="1"/>
      <c r="C396" s="369"/>
      <c r="D396" s="319" t="s">
        <v>227</v>
      </c>
      <c r="E396" s="320"/>
      <c r="F396" s="320"/>
      <c r="G396" s="320"/>
      <c r="H396" s="321"/>
      <c r="I396" s="342"/>
      <c r="J396" s="140">
        <f t="shared" si="10"/>
        <v>12906</v>
      </c>
      <c r="K396" s="81" t="str">
        <f t="shared" si="11"/>
        <v/>
      </c>
      <c r="L396" s="147">
        <v>12906</v>
      </c>
    </row>
    <row r="397" spans="1:22" s="83" customFormat="1" ht="34.5" customHeight="1">
      <c r="A397" s="250" t="s">
        <v>777</v>
      </c>
      <c r="B397" s="119"/>
      <c r="C397" s="369"/>
      <c r="D397" s="319" t="s">
        <v>228</v>
      </c>
      <c r="E397" s="320"/>
      <c r="F397" s="320"/>
      <c r="G397" s="320"/>
      <c r="H397" s="321"/>
      <c r="I397" s="343"/>
      <c r="J397" s="140">
        <f t="shared" si="10"/>
        <v>1800</v>
      </c>
      <c r="K397" s="81" t="str">
        <f t="shared" si="11"/>
        <v/>
      </c>
      <c r="L397" s="147">
        <v>1800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1802</v>
      </c>
      <c r="K405" s="81" t="str">
        <f t="shared" ref="K405:K422" si="13">IF(OR(COUNTIF(L405:L405,"未確認")&gt;0,COUNTIF(L405:L405,"~*")&gt;0),"※","")</f>
        <v/>
      </c>
      <c r="L405" s="147">
        <v>1802</v>
      </c>
    </row>
    <row r="406" spans="1:22" s="83" customFormat="1" ht="34.5" customHeight="1">
      <c r="A406" s="251" t="s">
        <v>779</v>
      </c>
      <c r="B406" s="119"/>
      <c r="C406" s="368"/>
      <c r="D406" s="374" t="s">
        <v>233</v>
      </c>
      <c r="E406" s="376" t="s">
        <v>234</v>
      </c>
      <c r="F406" s="377"/>
      <c r="G406" s="377"/>
      <c r="H406" s="378"/>
      <c r="I406" s="360"/>
      <c r="J406" s="140">
        <f t="shared" si="12"/>
        <v>2</v>
      </c>
      <c r="K406" s="81" t="str">
        <f t="shared" si="13"/>
        <v/>
      </c>
      <c r="L406" s="147">
        <v>2</v>
      </c>
    </row>
    <row r="407" spans="1:22" s="83" customFormat="1" ht="34.5" customHeight="1">
      <c r="A407" s="251" t="s">
        <v>780</v>
      </c>
      <c r="B407" s="119"/>
      <c r="C407" s="368"/>
      <c r="D407" s="368"/>
      <c r="E407" s="319" t="s">
        <v>235</v>
      </c>
      <c r="F407" s="320"/>
      <c r="G407" s="320"/>
      <c r="H407" s="321"/>
      <c r="I407" s="360"/>
      <c r="J407" s="140">
        <f t="shared" si="12"/>
        <v>1784</v>
      </c>
      <c r="K407" s="81" t="str">
        <f t="shared" si="13"/>
        <v/>
      </c>
      <c r="L407" s="147">
        <v>1784</v>
      </c>
    </row>
    <row r="408" spans="1:22" s="83" customFormat="1" ht="34.5" customHeight="1">
      <c r="A408" s="251" t="s">
        <v>781</v>
      </c>
      <c r="B408" s="119"/>
      <c r="C408" s="368"/>
      <c r="D408" s="368"/>
      <c r="E408" s="319" t="s">
        <v>236</v>
      </c>
      <c r="F408" s="320"/>
      <c r="G408" s="320"/>
      <c r="H408" s="321"/>
      <c r="I408" s="360"/>
      <c r="J408" s="140">
        <f t="shared" si="12"/>
        <v>6</v>
      </c>
      <c r="K408" s="81" t="str">
        <f t="shared" si="13"/>
        <v/>
      </c>
      <c r="L408" s="147">
        <v>6</v>
      </c>
    </row>
    <row r="409" spans="1:22" s="83" customFormat="1" ht="34.5" customHeight="1">
      <c r="A409" s="251" t="s">
        <v>782</v>
      </c>
      <c r="B409" s="119"/>
      <c r="C409" s="368"/>
      <c r="D409" s="368"/>
      <c r="E409" s="316" t="s">
        <v>989</v>
      </c>
      <c r="F409" s="317"/>
      <c r="G409" s="317"/>
      <c r="H409" s="318"/>
      <c r="I409" s="360"/>
      <c r="J409" s="140">
        <f t="shared" si="12"/>
        <v>10</v>
      </c>
      <c r="K409" s="81" t="str">
        <f t="shared" si="13"/>
        <v/>
      </c>
      <c r="L409" s="147">
        <v>10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1800</v>
      </c>
      <c r="K413" s="81" t="str">
        <f t="shared" si="13"/>
        <v/>
      </c>
      <c r="L413" s="147">
        <v>1800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1729</v>
      </c>
      <c r="K415" s="81" t="str">
        <f t="shared" si="13"/>
        <v/>
      </c>
      <c r="L415" s="147">
        <v>1729</v>
      </c>
    </row>
    <row r="416" spans="1:22" s="83" customFormat="1" ht="34.5" customHeight="1">
      <c r="A416" s="251" t="s">
        <v>789</v>
      </c>
      <c r="B416" s="119"/>
      <c r="C416" s="368"/>
      <c r="D416" s="368"/>
      <c r="E416" s="319" t="s">
        <v>243</v>
      </c>
      <c r="F416" s="320"/>
      <c r="G416" s="320"/>
      <c r="H416" s="321"/>
      <c r="I416" s="360"/>
      <c r="J416" s="140">
        <f t="shared" si="12"/>
        <v>50</v>
      </c>
      <c r="K416" s="81" t="str">
        <f t="shared" si="13"/>
        <v/>
      </c>
      <c r="L416" s="147">
        <v>50</v>
      </c>
    </row>
    <row r="417" spans="1:22" s="83" customFormat="1" ht="34.5" customHeight="1">
      <c r="A417" s="251" t="s">
        <v>790</v>
      </c>
      <c r="B417" s="119"/>
      <c r="C417" s="368"/>
      <c r="D417" s="368"/>
      <c r="E417" s="319" t="s">
        <v>244</v>
      </c>
      <c r="F417" s="320"/>
      <c r="G417" s="320"/>
      <c r="H417" s="321"/>
      <c r="I417" s="360"/>
      <c r="J417" s="140">
        <f t="shared" si="12"/>
        <v>2</v>
      </c>
      <c r="K417" s="81" t="str">
        <f t="shared" si="13"/>
        <v/>
      </c>
      <c r="L417" s="147">
        <v>2</v>
      </c>
    </row>
    <row r="418" spans="1:22" s="83" customFormat="1" ht="34.5" customHeight="1">
      <c r="A418" s="251" t="s">
        <v>791</v>
      </c>
      <c r="B418" s="119"/>
      <c r="C418" s="368"/>
      <c r="D418" s="368"/>
      <c r="E418" s="319" t="s">
        <v>245</v>
      </c>
      <c r="F418" s="320"/>
      <c r="G418" s="320"/>
      <c r="H418" s="321"/>
      <c r="I418" s="360"/>
      <c r="J418" s="140">
        <f t="shared" si="12"/>
        <v>10</v>
      </c>
      <c r="K418" s="81" t="str">
        <f t="shared" si="13"/>
        <v/>
      </c>
      <c r="L418" s="147">
        <v>10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v>
      </c>
      <c r="K420" s="81" t="str">
        <f t="shared" si="13"/>
        <v/>
      </c>
      <c r="L420" s="147">
        <v>2</v>
      </c>
    </row>
    <row r="421" spans="1:22" s="83" customFormat="1" ht="34.5" customHeight="1">
      <c r="A421" s="251" t="s">
        <v>794</v>
      </c>
      <c r="B421" s="119"/>
      <c r="C421" s="368"/>
      <c r="D421" s="368"/>
      <c r="E421" s="319" t="s">
        <v>247</v>
      </c>
      <c r="F421" s="320"/>
      <c r="G421" s="320"/>
      <c r="H421" s="321"/>
      <c r="I421" s="360"/>
      <c r="J421" s="140">
        <f t="shared" si="12"/>
        <v>7</v>
      </c>
      <c r="K421" s="81" t="str">
        <f t="shared" si="13"/>
        <v/>
      </c>
      <c r="L421" s="147">
        <v>7</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1800</v>
      </c>
      <c r="K430" s="193" t="str">
        <f>IF(OR(COUNTIF(L430:L430,"未確認")&gt;0,COUNTIF(L430:L430,"~*")&gt;0),"※","")</f>
        <v/>
      </c>
      <c r="L430" s="147">
        <v>1800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17</v>
      </c>
      <c r="K431" s="193" t="str">
        <f>IF(OR(COUNTIF(L431:L431,"未確認")&gt;0,COUNTIF(L431:L431,"~*")&gt;0),"※","")</f>
        <v/>
      </c>
      <c r="L431" s="147">
        <v>17</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9</v>
      </c>
      <c r="K432" s="193" t="str">
        <f>IF(OR(COUNTIF(L432:L432,"未確認")&gt;0,COUNTIF(L432:L432,"~*")&gt;0),"※","")</f>
        <v/>
      </c>
      <c r="L432" s="147">
        <v>9</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1774</v>
      </c>
      <c r="K433" s="193" t="str">
        <f>IF(OR(COUNTIF(L433:L433,"未確認")&gt;0,COUNTIF(L433:L433,"~*")&gt;0),"※","")</f>
        <v/>
      </c>
      <c r="L433" s="147">
        <v>1774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131</v>
      </c>
      <c r="K468" s="201" t="str">
        <f t="shared" ref="K468:K475" si="15">IF(OR(COUNTIF(L468:L468,"未確認")&gt;0,COUNTIF(L468:L468,"*")&gt;0),"※","")</f>
        <v/>
      </c>
      <c r="L468" s="117">
        <v>131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152</v>
      </c>
      <c r="K470" s="201" t="str">
        <f t="shared" si="15"/>
        <v/>
      </c>
      <c r="L470" s="117">
        <v>152</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128</v>
      </c>
      <c r="K481" s="201" t="str">
        <f t="shared" si="17"/>
        <v/>
      </c>
      <c r="L481" s="117">
        <v>128</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t="str">
        <f t="shared" ref="J482:J496" si="18">IF(SUM(L482:L482)=0,IF(COUNTIF(L482:L482,"未確認")&gt;0,"未確認",IF(COUNTIF(L482:L482,"~*")&gt;0,"*",SUM(L482:L482))),SUM(L482:L482))</f>
        <v>*</v>
      </c>
      <c r="K482" s="201" t="str">
        <f t="shared" si="17"/>
        <v>※</v>
      </c>
      <c r="L482" s="117" t="s">
        <v>541</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151</v>
      </c>
      <c r="K483" s="201" t="str">
        <f t="shared" si="17"/>
        <v/>
      </c>
      <c r="L483" s="117">
        <v>151</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44.3</v>
      </c>
    </row>
    <row r="561" spans="1:12" s="91" customFormat="1" ht="34.5" customHeight="1">
      <c r="A561" s="251" t="s">
        <v>871</v>
      </c>
      <c r="B561" s="119"/>
      <c r="C561" s="209"/>
      <c r="D561" s="330" t="s">
        <v>377</v>
      </c>
      <c r="E561" s="341"/>
      <c r="F561" s="341"/>
      <c r="G561" s="341"/>
      <c r="H561" s="331"/>
      <c r="I561" s="342"/>
      <c r="J561" s="207"/>
      <c r="K561" s="210"/>
      <c r="L561" s="211">
        <v>30</v>
      </c>
    </row>
    <row r="562" spans="1:12" s="91" customFormat="1" ht="34.5" customHeight="1">
      <c r="A562" s="251" t="s">
        <v>872</v>
      </c>
      <c r="B562" s="119"/>
      <c r="C562" s="209"/>
      <c r="D562" s="330" t="s">
        <v>992</v>
      </c>
      <c r="E562" s="341"/>
      <c r="F562" s="341"/>
      <c r="G562" s="341"/>
      <c r="H562" s="331"/>
      <c r="I562" s="342"/>
      <c r="J562" s="207"/>
      <c r="K562" s="210"/>
      <c r="L562" s="211">
        <v>14.6</v>
      </c>
    </row>
    <row r="563" spans="1:12" s="91" customFormat="1" ht="34.5" customHeight="1">
      <c r="A563" s="251" t="s">
        <v>873</v>
      </c>
      <c r="B563" s="119"/>
      <c r="C563" s="209"/>
      <c r="D563" s="330" t="s">
        <v>379</v>
      </c>
      <c r="E563" s="341"/>
      <c r="F563" s="341"/>
      <c r="G563" s="341"/>
      <c r="H563" s="331"/>
      <c r="I563" s="342"/>
      <c r="J563" s="207"/>
      <c r="K563" s="210"/>
      <c r="L563" s="211">
        <v>25.5</v>
      </c>
    </row>
    <row r="564" spans="1:12" s="91" customFormat="1" ht="34.5" customHeight="1">
      <c r="A564" s="251" t="s">
        <v>874</v>
      </c>
      <c r="B564" s="119"/>
      <c r="C564" s="209"/>
      <c r="D564" s="330" t="s">
        <v>380</v>
      </c>
      <c r="E564" s="341"/>
      <c r="F564" s="341"/>
      <c r="G564" s="341"/>
      <c r="H564" s="331"/>
      <c r="I564" s="342"/>
      <c r="J564" s="207"/>
      <c r="K564" s="210"/>
      <c r="L564" s="211">
        <v>99.9</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40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13</v>
      </c>
      <c r="K593" s="201" t="str">
        <f>IF(OR(COUNTIF(L593:L593,"未確認")&gt;0,COUNTIF(L593:L593,"*")&gt;0),"※","")</f>
        <v/>
      </c>
      <c r="L593" s="117">
        <v>13</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382</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12</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474</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17</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345</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113</v>
      </c>
      <c r="K622" s="201" t="str">
        <f t="shared" si="28"/>
        <v/>
      </c>
      <c r="L622" s="117">
        <v>113</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29</v>
      </c>
      <c r="K633" s="201" t="str">
        <f t="shared" si="30"/>
        <v/>
      </c>
      <c r="L633" s="117">
        <v>29</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103</v>
      </c>
      <c r="K635" s="201" t="str">
        <f t="shared" si="30"/>
        <v/>
      </c>
      <c r="L635" s="117">
        <v>103</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127</v>
      </c>
      <c r="K646" s="201" t="str">
        <f t="shared" ref="K646:K660" si="32">IF(OR(COUNTIF(L646:L646,"未確認")&gt;0,COUNTIF(L646:L646,"*")&gt;0),"※","")</f>
        <v/>
      </c>
      <c r="L646" s="117">
        <v>127</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127</v>
      </c>
      <c r="K650" s="201" t="str">
        <f t="shared" si="32"/>
        <v/>
      </c>
      <c r="L650" s="117">
        <v>127</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127</v>
      </c>
      <c r="K655" s="201" t="str">
        <f t="shared" si="32"/>
        <v/>
      </c>
      <c r="L655" s="117">
        <v>127</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126</v>
      </c>
      <c r="K657" s="201" t="str">
        <f t="shared" si="32"/>
        <v/>
      </c>
      <c r="L657" s="117">
        <v>126</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7A01190-116F-4019-969C-13B060DCB26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2019-12-23T00:45:37Z</dcterms:modified>
</cp:coreProperties>
</file>